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620" windowHeight="94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<sst xmlns="http://schemas.openxmlformats.org/spreadsheetml/2006/main" count="93" uniqueCount="64">
  <si>
    <t>Anexa nr.3</t>
  </si>
  <si>
    <t>mii lei</t>
  </si>
  <si>
    <t>Programul/subprogramul</t>
  </si>
  <si>
    <t>Cod</t>
  </si>
  <si>
    <t>Proiect 2012</t>
  </si>
  <si>
    <t>Proiectt 2013</t>
  </si>
  <si>
    <t>Suma</t>
  </si>
  <si>
    <t>Sursele de finanţare</t>
  </si>
  <si>
    <t>Autoritate publică</t>
  </si>
  <si>
    <t>Program</t>
  </si>
  <si>
    <t>Sub-program</t>
  </si>
  <si>
    <t>componenta de bază</t>
  </si>
  <si>
    <t>mijloace speciale</t>
  </si>
  <si>
    <t>CBTM</t>
  </si>
  <si>
    <t>Modificari</t>
  </si>
  <si>
    <t>2</t>
  </si>
  <si>
    <t>4</t>
  </si>
  <si>
    <t>9</t>
  </si>
  <si>
    <t>Academia de Ştiinţe a Moldovei, total</t>
  </si>
  <si>
    <t>157</t>
  </si>
  <si>
    <t>Ştiinţă şi inovare</t>
  </si>
  <si>
    <t>16</t>
  </si>
  <si>
    <t>00</t>
  </si>
  <si>
    <t>Elaborarea politicii şi managementul în sfera ştiinţei şi inovării</t>
  </si>
  <si>
    <t>01</t>
  </si>
  <si>
    <t>Pregătirea cadrelor ştiinţifice</t>
  </si>
  <si>
    <t>03</t>
  </si>
  <si>
    <t>Cercetări ştiinţifice fundamentale în domeniul biotehnologii agricole, fertilitatea solului şi securitatea  alimentară</t>
  </si>
  <si>
    <t>04</t>
  </si>
  <si>
    <t>Cercetări ştiinţifice fundamentale în domeniul nanotehnologii, inginerie industrială, produse şi materiale noi</t>
  </si>
  <si>
    <t>05</t>
  </si>
  <si>
    <t>Cercetări ştiinţifice fundamentale în domeniul eficientizarea complexului energetic şi asigurarea securităţii energetice, inclusiv prin folosirea resurselor renovabile</t>
  </si>
  <si>
    <t>06</t>
  </si>
  <si>
    <t>Cercetări ştiinţifice fundamentale în domeniul edificarea statului de drept şi punerea în valoare a patrimoniului cultural şi istoric al Moldovei în contextul integrării europene</t>
  </si>
  <si>
    <t>07</t>
  </si>
  <si>
    <t>Cercetări ştiinţifice fundamentale în domeniul valorificarea resurselor umane, naturale şi informaţionale pentru dezvoltarea durabilă a economiei ţării</t>
  </si>
  <si>
    <t>08</t>
  </si>
  <si>
    <t>Cercetări ştiinţifice fundamentale în domeniul biomedicina, farmaceutică, menţinerea şi fortificarea sănătăţii</t>
  </si>
  <si>
    <t>09</t>
  </si>
  <si>
    <t>Servicii de suport pentru sfera ştiinţei şi inovării</t>
  </si>
  <si>
    <t>10</t>
  </si>
  <si>
    <t>Cercetări ştiinţifice aplicate în domeniul biotehnologii agricole, fertilitatea solului şi securitatea  alimentară</t>
  </si>
  <si>
    <t>14</t>
  </si>
  <si>
    <t>Cercetări ştiinţifice aplicate în domeniul nanotehnologii, inginerie industrială, produse şi materiale noi</t>
  </si>
  <si>
    <t>15</t>
  </si>
  <si>
    <t>Cercetări ştiinţifice aplicate în domeniul eficientizarea complexului energetic şi asigurarea securităţii energetice, inclusiv prin folosirea resurselor renovabile</t>
  </si>
  <si>
    <t>Cercetări ştiinţifice aplicate în domeniul edificarea statului de drept şi punerea în valoare a patrimoniului cultural şi istoric al Moldovei în contextul integrării europene</t>
  </si>
  <si>
    <t>17</t>
  </si>
  <si>
    <t>Cercetări ştiinţifice aplicate în domeniul valorificarea resurselor umane, naturale şi informaţionale pentru dezvoltarea durabilă a economiei ţării</t>
  </si>
  <si>
    <t>18</t>
  </si>
  <si>
    <t>Cercetări ştiinţifice aplicate în domeniul biomedicina, farmaceutică, menţinerea şi fortificarea sănătăţii</t>
  </si>
  <si>
    <t>19</t>
  </si>
  <si>
    <t>Măsuri în sfera ştiinţei şi inovării</t>
  </si>
  <si>
    <t>20</t>
  </si>
  <si>
    <t>Învăţămîntul public şi servicii de educaţie</t>
  </si>
  <si>
    <t>88</t>
  </si>
  <si>
    <t xml:space="preserve"> Învăţămîntul secundar</t>
  </si>
  <si>
    <t xml:space="preserve">Învăţămîntul superior </t>
  </si>
  <si>
    <t>Şef  Direcţie politică economică şi finanţe</t>
  </si>
  <si>
    <t>Vitalie BOIAN</t>
  </si>
  <si>
    <t>V.BOIAN</t>
  </si>
  <si>
    <t xml:space="preserve">Volumul alocaţiilor bugetare fundamentate pe programe pentru anul 2013 </t>
  </si>
  <si>
    <t>6</t>
  </si>
  <si>
    <t>Şef Direcţie politică economică şi finanţe</t>
  </si>
</sst>
</file>

<file path=xl/styles.xml><?xml version="1.0" encoding="utf-8"?>
<styleSheet xmlns="http://schemas.openxmlformats.org/spreadsheetml/2006/main">
  <numFmts count="9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0.0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5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7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wrapText="1"/>
    </xf>
    <xf numFmtId="164" fontId="7" fillId="0" borderId="9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 wrapText="1"/>
    </xf>
    <xf numFmtId="0" fontId="8" fillId="0" borderId="15" xfId="0" applyFont="1" applyBorder="1" applyAlignment="1">
      <alignment/>
    </xf>
    <xf numFmtId="164" fontId="6" fillId="0" borderId="0" xfId="0" applyNumberFormat="1" applyFont="1" applyFill="1" applyBorder="1" applyAlignment="1" quotePrefix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nr.3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2 CBTM"/>
      <sheetName val="2012 PROIECT"/>
      <sheetName val="2012 PROIECT Final"/>
      <sheetName val="2013 Pproi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tabSelected="1" zoomScale="75" zoomScaleNormal="75" workbookViewId="0" topLeftCell="A1">
      <selection activeCell="A24" sqref="A24"/>
    </sheetView>
  </sheetViews>
  <sheetFormatPr defaultColWidth="9.00390625" defaultRowHeight="12.75"/>
  <cols>
    <col min="1" max="1" width="65.00390625" style="1" customWidth="1"/>
    <col min="2" max="2" width="8.875" style="1" customWidth="1"/>
    <col min="3" max="3" width="9.25390625" style="1" customWidth="1"/>
    <col min="4" max="4" width="10.125" style="1" customWidth="1"/>
    <col min="5" max="5" width="14.875" style="1" hidden="1" customWidth="1"/>
    <col min="6" max="6" width="12.125" style="1" hidden="1" customWidth="1"/>
    <col min="7" max="7" width="12.625" style="1" hidden="1" customWidth="1"/>
    <col min="8" max="8" width="14.75390625" style="1" customWidth="1"/>
    <col min="9" max="10" width="14.00390625" style="1" hidden="1" customWidth="1"/>
    <col min="11" max="11" width="14.00390625" style="1" customWidth="1"/>
    <col min="12" max="12" width="16.00390625" style="1" customWidth="1"/>
    <col min="13" max="13" width="11.875" style="1" customWidth="1"/>
    <col min="14" max="16384" width="9.125" style="1" customWidth="1"/>
  </cols>
  <sheetData>
    <row r="1" ht="21.75" customHeight="1">
      <c r="L1" s="60" t="s">
        <v>0</v>
      </c>
    </row>
    <row r="2" spans="1:12" ht="18.75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8.75" customHeight="1" thickBot="1">
      <c r="L3" s="2" t="s">
        <v>1</v>
      </c>
    </row>
    <row r="4" spans="1:13" ht="18.75" customHeight="1">
      <c r="A4" s="63" t="s">
        <v>2</v>
      </c>
      <c r="B4" s="65" t="s">
        <v>3</v>
      </c>
      <c r="C4" s="66"/>
      <c r="D4" s="67"/>
      <c r="E4" s="71" t="s">
        <v>4</v>
      </c>
      <c r="F4" s="72"/>
      <c r="G4" s="73"/>
      <c r="H4" s="74" t="s">
        <v>5</v>
      </c>
      <c r="I4" s="72"/>
      <c r="J4" s="73"/>
      <c r="K4" s="73"/>
      <c r="L4" s="75"/>
      <c r="M4" s="3"/>
    </row>
    <row r="5" spans="1:13" ht="18.75" customHeight="1">
      <c r="A5" s="64"/>
      <c r="B5" s="68"/>
      <c r="C5" s="69"/>
      <c r="D5" s="70"/>
      <c r="E5" s="76" t="s">
        <v>6</v>
      </c>
      <c r="F5" s="69" t="s">
        <v>7</v>
      </c>
      <c r="G5" s="77"/>
      <c r="H5" s="68" t="s">
        <v>6</v>
      </c>
      <c r="I5" s="69" t="s">
        <v>7</v>
      </c>
      <c r="J5" s="69"/>
      <c r="K5" s="69"/>
      <c r="L5" s="70"/>
      <c r="M5" s="7"/>
    </row>
    <row r="6" spans="1:22" ht="50.25" customHeight="1">
      <c r="A6" s="64"/>
      <c r="B6" s="8" t="s">
        <v>8</v>
      </c>
      <c r="C6" s="9" t="s">
        <v>9</v>
      </c>
      <c r="D6" s="10" t="s">
        <v>10</v>
      </c>
      <c r="E6" s="76"/>
      <c r="F6" s="4" t="s">
        <v>11</v>
      </c>
      <c r="G6" s="6" t="s">
        <v>12</v>
      </c>
      <c r="H6" s="68"/>
      <c r="I6" s="4" t="s">
        <v>13</v>
      </c>
      <c r="J6" s="4" t="s">
        <v>14</v>
      </c>
      <c r="K6" s="4" t="s">
        <v>11</v>
      </c>
      <c r="L6" s="5" t="s">
        <v>12</v>
      </c>
      <c r="M6" s="7"/>
      <c r="N6" s="11"/>
      <c r="O6" s="11"/>
      <c r="P6" s="11"/>
      <c r="Q6" s="11"/>
      <c r="R6" s="11"/>
      <c r="S6" s="11"/>
      <c r="T6" s="11"/>
      <c r="U6" s="11"/>
      <c r="V6" s="11"/>
    </row>
    <row r="7" spans="1:13" ht="12.75">
      <c r="A7" s="12">
        <v>1</v>
      </c>
      <c r="B7" s="13" t="s">
        <v>15</v>
      </c>
      <c r="C7" s="14">
        <v>3</v>
      </c>
      <c r="D7" s="15" t="s">
        <v>16</v>
      </c>
      <c r="E7" s="16">
        <v>8</v>
      </c>
      <c r="F7" s="17" t="s">
        <v>17</v>
      </c>
      <c r="G7" s="55">
        <v>10</v>
      </c>
      <c r="H7" s="56">
        <v>5</v>
      </c>
      <c r="I7" s="17" t="s">
        <v>17</v>
      </c>
      <c r="J7" s="17"/>
      <c r="K7" s="17" t="s">
        <v>62</v>
      </c>
      <c r="L7" s="57">
        <v>7</v>
      </c>
      <c r="M7" s="18"/>
    </row>
    <row r="8" spans="1:12" ht="31.5" customHeight="1">
      <c r="A8" s="19" t="s">
        <v>18</v>
      </c>
      <c r="B8" s="20" t="s">
        <v>19</v>
      </c>
      <c r="C8" s="21"/>
      <c r="D8" s="22"/>
      <c r="E8" s="23" t="e">
        <f aca="true" t="shared" si="0" ref="E8:L8">E9+E26</f>
        <v>#REF!</v>
      </c>
      <c r="F8" s="23" t="e">
        <f t="shared" si="0"/>
        <v>#REF!</v>
      </c>
      <c r="G8" s="23">
        <f t="shared" si="0"/>
        <v>45663.100000000006</v>
      </c>
      <c r="H8" s="28">
        <f>H9+H26</f>
        <v>350549.99999999994</v>
      </c>
      <c r="I8" s="24">
        <f t="shared" si="0"/>
        <v>337673.8999999999</v>
      </c>
      <c r="J8" s="24">
        <f t="shared" si="0"/>
        <v>0</v>
      </c>
      <c r="K8" s="24">
        <f t="shared" si="0"/>
        <v>300448.5</v>
      </c>
      <c r="L8" s="27">
        <f t="shared" si="0"/>
        <v>50101.5</v>
      </c>
    </row>
    <row r="9" spans="1:12" ht="21.75" customHeight="1">
      <c r="A9" s="25" t="s">
        <v>20</v>
      </c>
      <c r="B9" s="26"/>
      <c r="C9" s="21" t="s">
        <v>21</v>
      </c>
      <c r="D9" s="22" t="s">
        <v>22</v>
      </c>
      <c r="E9" s="24" t="e">
        <f aca="true" t="shared" si="1" ref="E9:L9">SUM(E10:E25)</f>
        <v>#REF!</v>
      </c>
      <c r="F9" s="24" t="e">
        <f t="shared" si="1"/>
        <v>#REF!</v>
      </c>
      <c r="G9" s="24">
        <f t="shared" si="1"/>
        <v>44898.3</v>
      </c>
      <c r="H9" s="28">
        <f t="shared" si="1"/>
        <v>333041.99999999994</v>
      </c>
      <c r="I9" s="24">
        <f t="shared" si="1"/>
        <v>323746.79999999993</v>
      </c>
      <c r="J9" s="24">
        <f t="shared" si="1"/>
        <v>0</v>
      </c>
      <c r="K9" s="24">
        <v>283146.5</v>
      </c>
      <c r="L9" s="27">
        <f t="shared" si="1"/>
        <v>49895.5</v>
      </c>
    </row>
    <row r="10" spans="1:13" ht="42" customHeight="1">
      <c r="A10" s="29" t="s">
        <v>23</v>
      </c>
      <c r="B10" s="26"/>
      <c r="C10" s="30" t="s">
        <v>21</v>
      </c>
      <c r="D10" s="31" t="s">
        <v>24</v>
      </c>
      <c r="E10" s="32" t="e">
        <f aca="true" t="shared" si="2" ref="E10:E28">F10+G10</f>
        <v>#REF!</v>
      </c>
      <c r="F10" s="32" t="e">
        <f>8679.9+#REF!</f>
        <v>#REF!</v>
      </c>
      <c r="G10" s="32">
        <v>3207</v>
      </c>
      <c r="H10" s="34">
        <f>K10+L10</f>
        <v>12087.2</v>
      </c>
      <c r="I10" s="32">
        <v>9863.1</v>
      </c>
      <c r="J10" s="32"/>
      <c r="K10" s="32">
        <v>8586.6</v>
      </c>
      <c r="L10" s="33">
        <v>3500.6</v>
      </c>
      <c r="M10" s="35"/>
    </row>
    <row r="11" spans="1:13" ht="21" customHeight="1">
      <c r="A11" s="29" t="s">
        <v>25</v>
      </c>
      <c r="B11" s="26"/>
      <c r="C11" s="30" t="s">
        <v>21</v>
      </c>
      <c r="D11" s="31" t="s">
        <v>26</v>
      </c>
      <c r="E11" s="32" t="e">
        <f t="shared" si="2"/>
        <v>#REF!</v>
      </c>
      <c r="F11" s="32" t="e">
        <f>15349.3+#REF!</f>
        <v>#REF!</v>
      </c>
      <c r="G11" s="32">
        <v>5904.9</v>
      </c>
      <c r="H11" s="34">
        <f aca="true" t="shared" si="3" ref="H11:H25">K11+L11</f>
        <v>2757.7</v>
      </c>
      <c r="I11" s="32">
        <v>15810.8</v>
      </c>
      <c r="J11" s="32"/>
      <c r="K11" s="32">
        <v>2757.7</v>
      </c>
      <c r="L11" s="33"/>
      <c r="M11" s="35"/>
    </row>
    <row r="12" spans="1:13" s="37" customFormat="1" ht="36" customHeight="1">
      <c r="A12" s="36" t="s">
        <v>27</v>
      </c>
      <c r="B12" s="26"/>
      <c r="C12" s="30" t="s">
        <v>21</v>
      </c>
      <c r="D12" s="31" t="s">
        <v>28</v>
      </c>
      <c r="E12" s="32" t="e">
        <f t="shared" si="2"/>
        <v>#REF!</v>
      </c>
      <c r="F12" s="32" t="e">
        <f>11892.7+#REF!</f>
        <v>#REF!</v>
      </c>
      <c r="G12" s="32">
        <v>3801.2</v>
      </c>
      <c r="H12" s="34">
        <f t="shared" si="3"/>
        <v>15207.400000000001</v>
      </c>
      <c r="I12" s="32">
        <v>12452.4</v>
      </c>
      <c r="J12" s="32">
        <f>214.4-7</f>
        <v>207.4</v>
      </c>
      <c r="K12" s="32">
        <v>11406.2</v>
      </c>
      <c r="L12" s="33">
        <v>3801.2</v>
      </c>
      <c r="M12" s="35"/>
    </row>
    <row r="13" spans="1:13" s="37" customFormat="1" ht="56.25" customHeight="1">
      <c r="A13" s="36" t="s">
        <v>29</v>
      </c>
      <c r="B13" s="26"/>
      <c r="C13" s="30" t="s">
        <v>21</v>
      </c>
      <c r="D13" s="31" t="s">
        <v>30</v>
      </c>
      <c r="E13" s="32" t="e">
        <f t="shared" si="2"/>
        <v>#REF!</v>
      </c>
      <c r="F13" s="32" t="e">
        <f>9900.9+#REF!</f>
        <v>#REF!</v>
      </c>
      <c r="G13" s="32">
        <v>1970.1</v>
      </c>
      <c r="H13" s="34">
        <f t="shared" si="3"/>
        <v>7904.1</v>
      </c>
      <c r="I13" s="32">
        <v>8721.3</v>
      </c>
      <c r="J13" s="32">
        <v>149.7</v>
      </c>
      <c r="K13" s="32">
        <v>7904.1</v>
      </c>
      <c r="L13" s="33"/>
      <c r="M13" s="35"/>
    </row>
    <row r="14" spans="1:13" s="37" customFormat="1" ht="59.25" customHeight="1">
      <c r="A14" s="36" t="s">
        <v>31</v>
      </c>
      <c r="B14" s="26"/>
      <c r="C14" s="30" t="s">
        <v>21</v>
      </c>
      <c r="D14" s="31" t="s">
        <v>32</v>
      </c>
      <c r="E14" s="32" t="e">
        <f t="shared" si="2"/>
        <v>#REF!</v>
      </c>
      <c r="F14" s="32" t="e">
        <f>702.8+#REF!</f>
        <v>#REF!</v>
      </c>
      <c r="G14" s="32"/>
      <c r="H14" s="34">
        <f t="shared" si="3"/>
        <v>699.4</v>
      </c>
      <c r="I14" s="32">
        <v>971.9</v>
      </c>
      <c r="J14" s="32">
        <f>16.4+7</f>
        <v>23.4</v>
      </c>
      <c r="K14" s="32">
        <v>699.4</v>
      </c>
      <c r="L14" s="33"/>
      <c r="M14" s="35"/>
    </row>
    <row r="15" spans="1:13" s="37" customFormat="1" ht="79.5" customHeight="1">
      <c r="A15" s="36" t="s">
        <v>33</v>
      </c>
      <c r="B15" s="26"/>
      <c r="C15" s="30" t="s">
        <v>21</v>
      </c>
      <c r="D15" s="31" t="s">
        <v>34</v>
      </c>
      <c r="E15" s="32" t="e">
        <f t="shared" si="2"/>
        <v>#REF!</v>
      </c>
      <c r="F15" s="32" t="e">
        <f>30562.7+#REF!</f>
        <v>#REF!</v>
      </c>
      <c r="G15" s="32">
        <v>850</v>
      </c>
      <c r="H15" s="34">
        <f t="shared" si="3"/>
        <v>29161.8</v>
      </c>
      <c r="I15" s="32">
        <v>27664.5</v>
      </c>
      <c r="J15" s="32">
        <v>474.7</v>
      </c>
      <c r="K15" s="32">
        <v>27799.8</v>
      </c>
      <c r="L15" s="33">
        <v>1362</v>
      </c>
      <c r="M15" s="35"/>
    </row>
    <row r="16" spans="1:13" s="37" customFormat="1" ht="57.75" customHeight="1">
      <c r="A16" s="36" t="s">
        <v>35</v>
      </c>
      <c r="B16" s="26"/>
      <c r="C16" s="30" t="s">
        <v>21</v>
      </c>
      <c r="D16" s="31" t="s">
        <v>36</v>
      </c>
      <c r="E16" s="32" t="e">
        <f t="shared" si="2"/>
        <v>#REF!</v>
      </c>
      <c r="F16" s="32" t="e">
        <f>21489.4+#REF!</f>
        <v>#REF!</v>
      </c>
      <c r="G16" s="32">
        <v>204.7</v>
      </c>
      <c r="H16" s="34">
        <f t="shared" si="3"/>
        <v>24114.3</v>
      </c>
      <c r="I16" s="32">
        <v>22268.9</v>
      </c>
      <c r="J16" s="32">
        <v>382.1</v>
      </c>
      <c r="K16" s="32">
        <v>21799.8</v>
      </c>
      <c r="L16" s="33">
        <v>2314.5</v>
      </c>
      <c r="M16" s="35"/>
    </row>
    <row r="17" spans="1:13" s="37" customFormat="1" ht="38.25" customHeight="1">
      <c r="A17" s="36" t="s">
        <v>37</v>
      </c>
      <c r="B17" s="26"/>
      <c r="C17" s="30" t="s">
        <v>21</v>
      </c>
      <c r="D17" s="31" t="s">
        <v>38</v>
      </c>
      <c r="E17" s="32" t="e">
        <f t="shared" si="2"/>
        <v>#REF!</v>
      </c>
      <c r="F17" s="32" t="e">
        <f>8106.4+#REF!</f>
        <v>#REF!</v>
      </c>
      <c r="G17" s="32"/>
      <c r="H17" s="34">
        <f t="shared" si="3"/>
        <v>8138.2</v>
      </c>
      <c r="I17" s="32">
        <v>8261.9</v>
      </c>
      <c r="J17" s="32">
        <v>141.8</v>
      </c>
      <c r="K17" s="32">
        <v>8138.2</v>
      </c>
      <c r="L17" s="33"/>
      <c r="M17" s="35"/>
    </row>
    <row r="18" spans="1:13" s="37" customFormat="1" ht="26.25" customHeight="1">
      <c r="A18" s="36" t="s">
        <v>39</v>
      </c>
      <c r="B18" s="26"/>
      <c r="C18" s="30" t="s">
        <v>21</v>
      </c>
      <c r="D18" s="31" t="s">
        <v>40</v>
      </c>
      <c r="E18" s="32" t="e">
        <f t="shared" si="2"/>
        <v>#REF!</v>
      </c>
      <c r="F18" s="32" t="e">
        <f>31825.7+#REF!</f>
        <v>#REF!</v>
      </c>
      <c r="G18" s="32">
        <v>1714.4</v>
      </c>
      <c r="H18" s="34">
        <f t="shared" si="3"/>
        <v>26115.8</v>
      </c>
      <c r="I18" s="32">
        <v>28870.4</v>
      </c>
      <c r="J18" s="32">
        <v>-6133.8</v>
      </c>
      <c r="K18" s="32">
        <v>22986.6</v>
      </c>
      <c r="L18" s="33">
        <v>3129.2</v>
      </c>
      <c r="M18" s="35"/>
    </row>
    <row r="19" spans="1:13" s="37" customFormat="1" ht="48" customHeight="1">
      <c r="A19" s="36" t="s">
        <v>41</v>
      </c>
      <c r="B19" s="26"/>
      <c r="C19" s="30" t="s">
        <v>21</v>
      </c>
      <c r="D19" s="31" t="s">
        <v>42</v>
      </c>
      <c r="E19" s="32" t="e">
        <f t="shared" si="2"/>
        <v>#REF!</v>
      </c>
      <c r="F19" s="32" t="e">
        <f>58064.2+#REF!</f>
        <v>#REF!</v>
      </c>
      <c r="G19" s="32">
        <v>16540.2</v>
      </c>
      <c r="H19" s="34">
        <f t="shared" si="3"/>
        <v>75164.4</v>
      </c>
      <c r="I19" s="32">
        <v>57587.7</v>
      </c>
      <c r="J19" s="32">
        <v>-387.8</v>
      </c>
      <c r="K19" s="32">
        <v>54423.4</v>
      </c>
      <c r="L19" s="33">
        <v>20741</v>
      </c>
      <c r="M19" s="35"/>
    </row>
    <row r="20" spans="1:13" s="37" customFormat="1" ht="45" customHeight="1">
      <c r="A20" s="36" t="s">
        <v>43</v>
      </c>
      <c r="B20" s="26"/>
      <c r="C20" s="30" t="s">
        <v>21</v>
      </c>
      <c r="D20" s="31" t="s">
        <v>44</v>
      </c>
      <c r="E20" s="32" t="e">
        <f t="shared" si="2"/>
        <v>#REF!</v>
      </c>
      <c r="F20" s="32" t="e">
        <f>#REF!+22992.5</f>
        <v>#REF!</v>
      </c>
      <c r="G20" s="32">
        <v>4336</v>
      </c>
      <c r="H20" s="34">
        <f t="shared" si="3"/>
        <v>25486.5</v>
      </c>
      <c r="I20" s="32">
        <v>24126.6</v>
      </c>
      <c r="J20" s="32">
        <v>-161.3</v>
      </c>
      <c r="K20" s="32">
        <v>21444.4</v>
      </c>
      <c r="L20" s="33">
        <v>4042.1</v>
      </c>
      <c r="M20" s="35"/>
    </row>
    <row r="21" spans="1:13" s="37" customFormat="1" ht="66" customHeight="1">
      <c r="A21" s="36" t="s">
        <v>45</v>
      </c>
      <c r="B21" s="26"/>
      <c r="C21" s="30" t="s">
        <v>21</v>
      </c>
      <c r="D21" s="31" t="s">
        <v>21</v>
      </c>
      <c r="E21" s="32" t="e">
        <f t="shared" si="2"/>
        <v>#REF!</v>
      </c>
      <c r="F21" s="32" t="e">
        <f>3383.1+#REF!</f>
        <v>#REF!</v>
      </c>
      <c r="G21" s="32">
        <v>323.4</v>
      </c>
      <c r="H21" s="34">
        <f t="shared" si="3"/>
        <v>2682</v>
      </c>
      <c r="I21" s="32">
        <v>4742.6</v>
      </c>
      <c r="J21" s="32">
        <v>-31.8</v>
      </c>
      <c r="K21" s="32">
        <v>2322.5</v>
      </c>
      <c r="L21" s="33">
        <v>359.5</v>
      </c>
      <c r="M21" s="35"/>
    </row>
    <row r="22" spans="1:13" s="37" customFormat="1" ht="63.75" customHeight="1">
      <c r="A22" s="36" t="s">
        <v>46</v>
      </c>
      <c r="B22" s="26"/>
      <c r="C22" s="30" t="s">
        <v>21</v>
      </c>
      <c r="D22" s="31" t="s">
        <v>47</v>
      </c>
      <c r="E22" s="32" t="e">
        <f t="shared" si="2"/>
        <v>#REF!</v>
      </c>
      <c r="F22" s="32" t="e">
        <f>5016.7+#REF!</f>
        <v>#REF!</v>
      </c>
      <c r="G22" s="32"/>
      <c r="H22" s="34">
        <f t="shared" si="3"/>
        <v>5005.5</v>
      </c>
      <c r="I22" s="32">
        <v>5422.9</v>
      </c>
      <c r="J22" s="32">
        <v>-36.3</v>
      </c>
      <c r="K22" s="32">
        <v>5005.5</v>
      </c>
      <c r="L22" s="33"/>
      <c r="M22" s="35"/>
    </row>
    <row r="23" spans="1:13" s="37" customFormat="1" ht="62.25" customHeight="1">
      <c r="A23" s="36" t="s">
        <v>48</v>
      </c>
      <c r="B23" s="26"/>
      <c r="C23" s="30" t="s">
        <v>21</v>
      </c>
      <c r="D23" s="31" t="s">
        <v>49</v>
      </c>
      <c r="E23" s="32" t="e">
        <f t="shared" si="2"/>
        <v>#REF!</v>
      </c>
      <c r="F23" s="32" t="e">
        <f>47386.9+#REF!</f>
        <v>#REF!</v>
      </c>
      <c r="G23" s="32">
        <v>5856.4</v>
      </c>
      <c r="H23" s="34">
        <f t="shared" si="3"/>
        <v>54581.1</v>
      </c>
      <c r="I23" s="32">
        <v>47741.2</v>
      </c>
      <c r="J23" s="32">
        <v>-319.9</v>
      </c>
      <c r="K23" s="32">
        <v>44125.7</v>
      </c>
      <c r="L23" s="33">
        <v>10455.4</v>
      </c>
      <c r="M23" s="35"/>
    </row>
    <row r="24" spans="1:13" s="37" customFormat="1" ht="47.25" customHeight="1">
      <c r="A24" s="36" t="s">
        <v>50</v>
      </c>
      <c r="B24" s="26"/>
      <c r="C24" s="30" t="s">
        <v>21</v>
      </c>
      <c r="D24" s="31" t="s">
        <v>51</v>
      </c>
      <c r="E24" s="32" t="e">
        <f t="shared" si="2"/>
        <v>#REF!</v>
      </c>
      <c r="F24" s="32" t="e">
        <f>32223.8+#REF!</f>
        <v>#REF!</v>
      </c>
      <c r="G24" s="32">
        <v>190</v>
      </c>
      <c r="H24" s="34">
        <f t="shared" si="3"/>
        <v>30604.6</v>
      </c>
      <c r="I24" s="32">
        <v>34908.6</v>
      </c>
      <c r="J24" s="32">
        <v>-233.9</v>
      </c>
      <c r="K24" s="32">
        <f>29643.3+771.3</f>
        <v>30414.6</v>
      </c>
      <c r="L24" s="33">
        <v>190</v>
      </c>
      <c r="M24" s="35"/>
    </row>
    <row r="25" spans="1:13" s="37" customFormat="1" ht="25.5" customHeight="1">
      <c r="A25" s="36" t="s">
        <v>52</v>
      </c>
      <c r="B25" s="26"/>
      <c r="C25" s="30" t="s">
        <v>21</v>
      </c>
      <c r="D25" s="31" t="s">
        <v>53</v>
      </c>
      <c r="E25" s="32">
        <f t="shared" si="2"/>
        <v>5000</v>
      </c>
      <c r="F25" s="32">
        <v>5000</v>
      </c>
      <c r="G25" s="32"/>
      <c r="H25" s="34">
        <f t="shared" si="3"/>
        <v>13332</v>
      </c>
      <c r="I25" s="32">
        <v>14332</v>
      </c>
      <c r="J25" s="32">
        <v>5925.7</v>
      </c>
      <c r="K25" s="32">
        <v>13332</v>
      </c>
      <c r="L25" s="33"/>
      <c r="M25" s="35"/>
    </row>
    <row r="26" spans="1:12" ht="35.25" customHeight="1">
      <c r="A26" s="38" t="s">
        <v>54</v>
      </c>
      <c r="B26" s="26"/>
      <c r="C26" s="21" t="s">
        <v>55</v>
      </c>
      <c r="D26" s="22" t="s">
        <v>22</v>
      </c>
      <c r="E26" s="39" t="e">
        <f t="shared" si="2"/>
        <v>#REF!</v>
      </c>
      <c r="F26" s="39" t="e">
        <f aca="true" t="shared" si="4" ref="F26:L26">SUM(F27:F28)</f>
        <v>#REF!</v>
      </c>
      <c r="G26" s="39">
        <f t="shared" si="4"/>
        <v>764.8</v>
      </c>
      <c r="H26" s="58">
        <f t="shared" si="4"/>
        <v>17508</v>
      </c>
      <c r="I26" s="39">
        <f t="shared" si="4"/>
        <v>13927.1</v>
      </c>
      <c r="J26" s="39">
        <f t="shared" si="4"/>
        <v>0</v>
      </c>
      <c r="K26" s="39">
        <f t="shared" si="4"/>
        <v>17302</v>
      </c>
      <c r="L26" s="40">
        <f t="shared" si="4"/>
        <v>206</v>
      </c>
    </row>
    <row r="27" spans="1:13" ht="21.75" customHeight="1">
      <c r="A27" s="29" t="s">
        <v>56</v>
      </c>
      <c r="B27" s="26"/>
      <c r="C27" s="30" t="s">
        <v>55</v>
      </c>
      <c r="D27" s="31" t="s">
        <v>26</v>
      </c>
      <c r="E27" s="32" t="e">
        <f t="shared" si="2"/>
        <v>#REF!</v>
      </c>
      <c r="F27" s="32" t="e">
        <f>6669.6+#REF!</f>
        <v>#REF!</v>
      </c>
      <c r="G27" s="32">
        <v>206</v>
      </c>
      <c r="H27" s="34">
        <f>K27+L27</f>
        <v>7246</v>
      </c>
      <c r="I27" s="32">
        <v>6961</v>
      </c>
      <c r="J27" s="32"/>
      <c r="K27" s="32">
        <v>7040</v>
      </c>
      <c r="L27" s="33">
        <v>206</v>
      </c>
      <c r="M27" s="35"/>
    </row>
    <row r="28" spans="1:13" ht="20.25" customHeight="1" thickBot="1">
      <c r="A28" s="41" t="s">
        <v>57</v>
      </c>
      <c r="B28" s="42"/>
      <c r="C28" s="43" t="s">
        <v>55</v>
      </c>
      <c r="D28" s="44" t="s">
        <v>30</v>
      </c>
      <c r="E28" s="45" t="e">
        <f t="shared" si="2"/>
        <v>#REF!</v>
      </c>
      <c r="F28" s="45" t="e">
        <f>6868.9+#REF!</f>
        <v>#REF!</v>
      </c>
      <c r="G28" s="45">
        <v>558.8</v>
      </c>
      <c r="H28" s="47">
        <f>K28+L28</f>
        <v>10262</v>
      </c>
      <c r="I28" s="45">
        <v>6966.1</v>
      </c>
      <c r="J28" s="45"/>
      <c r="K28" s="45">
        <v>10262</v>
      </c>
      <c r="L28" s="46"/>
      <c r="M28" s="35"/>
    </row>
    <row r="29" spans="5:8" ht="18.75">
      <c r="E29" s="35"/>
      <c r="F29" s="35"/>
      <c r="G29" s="35"/>
      <c r="H29" s="48"/>
    </row>
    <row r="30" spans="5:8" ht="18.75">
      <c r="E30" s="24"/>
      <c r="F30" s="24"/>
      <c r="G30" s="24"/>
      <c r="H30" s="48"/>
    </row>
    <row r="31" spans="1:12" ht="18.75" hidden="1">
      <c r="A31" s="49" t="s">
        <v>58</v>
      </c>
      <c r="B31" s="49"/>
      <c r="C31" s="50"/>
      <c r="D31" s="50"/>
      <c r="E31" s="50" t="s">
        <v>59</v>
      </c>
      <c r="F31" s="51"/>
      <c r="G31" s="52"/>
      <c r="H31" s="53"/>
      <c r="I31" s="62" t="s">
        <v>60</v>
      </c>
      <c r="J31" s="62"/>
      <c r="K31" s="62"/>
      <c r="L31" s="62"/>
    </row>
    <row r="32" spans="1:10" s="61" customFormat="1" ht="15.75" hidden="1">
      <c r="A32" s="59" t="s">
        <v>63</v>
      </c>
      <c r="B32" s="59"/>
      <c r="C32" s="59"/>
      <c r="D32" s="59"/>
      <c r="E32" s="59" t="s">
        <v>59</v>
      </c>
      <c r="F32" s="59"/>
      <c r="G32" s="59"/>
      <c r="H32" s="59" t="s">
        <v>59</v>
      </c>
      <c r="I32" s="59"/>
      <c r="J32" s="59"/>
    </row>
    <row r="33" spans="5:8" ht="18.75">
      <c r="E33" s="24"/>
      <c r="F33" s="24"/>
      <c r="G33" s="24"/>
      <c r="H33" s="48"/>
    </row>
    <row r="34" spans="5:8" ht="18.75">
      <c r="E34" s="35"/>
      <c r="F34" s="35"/>
      <c r="G34" s="35"/>
      <c r="H34" s="48"/>
    </row>
    <row r="35" spans="5:8" ht="18.75">
      <c r="E35" s="35"/>
      <c r="F35" s="35"/>
      <c r="G35" s="35"/>
      <c r="H35" s="48"/>
    </row>
    <row r="36" spans="5:8" ht="18.75">
      <c r="E36" s="35"/>
      <c r="F36" s="35"/>
      <c r="G36" s="35"/>
      <c r="H36" s="48"/>
    </row>
    <row r="37" spans="5:8" ht="18.75">
      <c r="E37" s="24"/>
      <c r="F37" s="24"/>
      <c r="G37" s="24"/>
      <c r="H37" s="48"/>
    </row>
    <row r="38" spans="5:8" ht="18.75">
      <c r="E38" s="35"/>
      <c r="F38" s="35"/>
      <c r="G38" s="35"/>
      <c r="H38" s="48"/>
    </row>
    <row r="39" spans="5:8" ht="18.75">
      <c r="E39" s="35"/>
      <c r="F39" s="35"/>
      <c r="G39" s="35"/>
      <c r="H39" s="48"/>
    </row>
    <row r="40" spans="5:8" ht="18.75">
      <c r="E40" s="35"/>
      <c r="F40" s="35"/>
      <c r="G40" s="35"/>
      <c r="H40" s="48"/>
    </row>
    <row r="41" spans="5:8" ht="18.75">
      <c r="E41" s="35"/>
      <c r="F41" s="35"/>
      <c r="G41" s="35"/>
      <c r="H41" s="48"/>
    </row>
    <row r="42" spans="5:8" ht="18.75">
      <c r="E42" s="35"/>
      <c r="F42" s="35"/>
      <c r="G42" s="35"/>
      <c r="H42" s="48"/>
    </row>
    <row r="43" spans="5:8" ht="18.75">
      <c r="E43" s="24"/>
      <c r="F43" s="24"/>
      <c r="G43" s="24"/>
      <c r="H43" s="48"/>
    </row>
    <row r="44" spans="5:8" ht="18.75">
      <c r="E44" s="24"/>
      <c r="F44" s="24"/>
      <c r="G44" s="24"/>
      <c r="H44" s="48"/>
    </row>
    <row r="45" spans="5:8" ht="18.75">
      <c r="E45" s="24"/>
      <c r="F45" s="24"/>
      <c r="G45" s="24"/>
      <c r="H45" s="48"/>
    </row>
    <row r="46" spans="5:8" ht="18.75">
      <c r="E46" s="35"/>
      <c r="F46" s="35"/>
      <c r="G46" s="35"/>
      <c r="H46" s="48"/>
    </row>
    <row r="47" spans="5:8" ht="18.75">
      <c r="E47" s="35"/>
      <c r="F47" s="35"/>
      <c r="G47" s="35"/>
      <c r="H47" s="48"/>
    </row>
    <row r="48" spans="5:8" ht="18.75">
      <c r="E48" s="35"/>
      <c r="F48" s="35"/>
      <c r="G48" s="35"/>
      <c r="H48" s="48"/>
    </row>
    <row r="49" spans="5:8" ht="18.75">
      <c r="E49" s="24"/>
      <c r="F49" s="24"/>
      <c r="G49" s="24"/>
      <c r="H49" s="48"/>
    </row>
    <row r="50" spans="5:8" ht="18.75">
      <c r="E50" s="24"/>
      <c r="F50" s="24"/>
      <c r="G50" s="24"/>
      <c r="H50" s="48"/>
    </row>
    <row r="51" spans="5:8" ht="18.75">
      <c r="E51" s="35"/>
      <c r="F51" s="35"/>
      <c r="G51" s="35"/>
      <c r="H51" s="48"/>
    </row>
    <row r="52" spans="5:8" ht="18.75">
      <c r="E52" s="35"/>
      <c r="F52" s="35"/>
      <c r="G52" s="35"/>
      <c r="H52" s="48"/>
    </row>
    <row r="53" spans="5:8" ht="18.75">
      <c r="E53" s="35"/>
      <c r="F53" s="35"/>
      <c r="G53" s="35"/>
      <c r="H53" s="48"/>
    </row>
    <row r="54" spans="5:8" ht="18.75">
      <c r="E54" s="35"/>
      <c r="F54" s="35"/>
      <c r="G54" s="35"/>
      <c r="H54" s="48"/>
    </row>
    <row r="55" spans="5:8" ht="18.75">
      <c r="E55" s="35"/>
      <c r="F55" s="35"/>
      <c r="G55" s="35"/>
      <c r="H55" s="48"/>
    </row>
    <row r="56" spans="5:8" ht="18.75">
      <c r="E56" s="24"/>
      <c r="F56" s="24"/>
      <c r="G56" s="24"/>
      <c r="H56" s="48"/>
    </row>
    <row r="57" spans="5:8" ht="18.75">
      <c r="E57" s="35"/>
      <c r="F57" s="35"/>
      <c r="G57" s="35"/>
      <c r="H57" s="48"/>
    </row>
    <row r="58" spans="5:8" ht="18.75">
      <c r="E58" s="35"/>
      <c r="F58" s="35"/>
      <c r="G58" s="35"/>
      <c r="H58" s="48"/>
    </row>
    <row r="59" spans="5:8" ht="18.75">
      <c r="E59" s="35"/>
      <c r="F59" s="35"/>
      <c r="G59" s="35"/>
      <c r="H59" s="48"/>
    </row>
    <row r="60" spans="5:8" ht="18.75">
      <c r="E60" s="54"/>
      <c r="F60" s="54"/>
      <c r="G60" s="35"/>
      <c r="H60" s="48"/>
    </row>
    <row r="61" spans="5:8" ht="18.75">
      <c r="E61" s="24"/>
      <c r="F61" s="24"/>
      <c r="G61" s="24"/>
      <c r="H61" s="48"/>
    </row>
    <row r="62" spans="5:8" ht="18.75">
      <c r="E62" s="24"/>
      <c r="F62" s="24"/>
      <c r="G62" s="24"/>
      <c r="H62" s="48"/>
    </row>
    <row r="63" spans="5:8" ht="18.75">
      <c r="E63" s="35"/>
      <c r="F63" s="35"/>
      <c r="G63" s="35"/>
      <c r="H63" s="48"/>
    </row>
    <row r="64" spans="5:8" ht="18.75">
      <c r="E64" s="35"/>
      <c r="F64" s="35"/>
      <c r="G64" s="35"/>
      <c r="H64" s="48"/>
    </row>
    <row r="65" spans="5:8" ht="18.75">
      <c r="E65" s="35"/>
      <c r="F65" s="35"/>
      <c r="G65" s="35"/>
      <c r="H65" s="48"/>
    </row>
    <row r="66" spans="5:8" ht="18.75">
      <c r="E66" s="35"/>
      <c r="F66" s="35"/>
      <c r="G66" s="35"/>
      <c r="H66" s="48"/>
    </row>
    <row r="67" spans="5:8" ht="18.75">
      <c r="E67" s="35"/>
      <c r="F67" s="35"/>
      <c r="G67" s="35"/>
      <c r="H67" s="48"/>
    </row>
    <row r="68" spans="5:8" ht="18.75">
      <c r="E68" s="35"/>
      <c r="F68" s="35"/>
      <c r="G68" s="35"/>
      <c r="H68" s="48"/>
    </row>
    <row r="69" spans="5:8" ht="18.75">
      <c r="E69" s="35"/>
      <c r="F69" s="35"/>
      <c r="G69" s="35"/>
      <c r="H69" s="48"/>
    </row>
    <row r="70" spans="5:8" ht="18.75">
      <c r="E70" s="24"/>
      <c r="F70" s="24"/>
      <c r="G70" s="24"/>
      <c r="H70" s="48"/>
    </row>
    <row r="71" spans="5:8" ht="18.75">
      <c r="E71" s="35"/>
      <c r="F71" s="35"/>
      <c r="G71" s="35"/>
      <c r="H71" s="48"/>
    </row>
    <row r="72" spans="5:8" ht="18.75">
      <c r="E72" s="35"/>
      <c r="F72" s="35"/>
      <c r="G72" s="35"/>
      <c r="H72" s="48"/>
    </row>
    <row r="73" spans="5:8" ht="18.75">
      <c r="E73" s="35"/>
      <c r="F73" s="35"/>
      <c r="G73" s="35"/>
      <c r="H73" s="48"/>
    </row>
    <row r="74" spans="5:8" ht="18.75">
      <c r="E74" s="24"/>
      <c r="F74" s="24"/>
      <c r="G74" s="24"/>
      <c r="H74" s="48"/>
    </row>
    <row r="75" spans="5:8" ht="18.75">
      <c r="E75" s="24"/>
      <c r="F75" s="24"/>
      <c r="G75" s="24"/>
      <c r="H75" s="48"/>
    </row>
    <row r="76" spans="5:8" ht="18.75">
      <c r="E76" s="35"/>
      <c r="F76" s="35"/>
      <c r="G76" s="35"/>
      <c r="H76" s="48"/>
    </row>
    <row r="77" spans="5:8" ht="18.75">
      <c r="E77" s="35"/>
      <c r="F77" s="35"/>
      <c r="G77" s="35"/>
      <c r="H77" s="48"/>
    </row>
    <row r="78" spans="5:8" ht="18.75">
      <c r="E78" s="35"/>
      <c r="F78" s="35"/>
      <c r="G78" s="35"/>
      <c r="H78" s="48"/>
    </row>
    <row r="79" spans="5:8" ht="18.75">
      <c r="E79" s="24"/>
      <c r="F79" s="24"/>
      <c r="G79" s="24"/>
      <c r="H79" s="48"/>
    </row>
    <row r="80" spans="5:8" ht="18.75">
      <c r="E80" s="35"/>
      <c r="F80" s="35"/>
      <c r="G80" s="35"/>
      <c r="H80" s="48"/>
    </row>
    <row r="81" spans="5:8" ht="18.75">
      <c r="E81" s="35"/>
      <c r="F81" s="35"/>
      <c r="G81" s="35"/>
      <c r="H81" s="48"/>
    </row>
    <row r="82" spans="5:8" ht="18.75">
      <c r="E82" s="35"/>
      <c r="F82" s="35"/>
      <c r="G82" s="35"/>
      <c r="H82" s="48"/>
    </row>
    <row r="83" spans="5:8" ht="18.75">
      <c r="E83" s="35"/>
      <c r="F83" s="35"/>
      <c r="G83" s="35"/>
      <c r="H83" s="48"/>
    </row>
    <row r="84" spans="5:8" ht="18.75">
      <c r="E84" s="35"/>
      <c r="F84" s="35"/>
      <c r="G84" s="35"/>
      <c r="H84" s="48"/>
    </row>
    <row r="85" spans="5:8" ht="18.75">
      <c r="E85" s="24"/>
      <c r="F85" s="24"/>
      <c r="G85" s="24"/>
      <c r="H85" s="48"/>
    </row>
    <row r="86" spans="5:8" ht="18.75">
      <c r="E86" s="35"/>
      <c r="F86" s="35"/>
      <c r="G86" s="35"/>
      <c r="H86" s="48"/>
    </row>
    <row r="87" spans="5:8" ht="18.75">
      <c r="E87" s="24"/>
      <c r="F87" s="24"/>
      <c r="G87" s="24"/>
      <c r="H87" s="48"/>
    </row>
    <row r="88" spans="5:8" ht="18.75">
      <c r="E88" s="24"/>
      <c r="F88" s="24"/>
      <c r="G88" s="24"/>
      <c r="H88" s="48"/>
    </row>
    <row r="89" spans="5:8" ht="18.75">
      <c r="E89" s="35"/>
      <c r="F89" s="35"/>
      <c r="G89" s="35"/>
      <c r="H89" s="48"/>
    </row>
    <row r="90" spans="5:8" ht="18.75">
      <c r="E90" s="35"/>
      <c r="F90" s="35"/>
      <c r="G90" s="35"/>
      <c r="H90" s="48"/>
    </row>
    <row r="91" spans="5:8" ht="18.75">
      <c r="E91" s="35"/>
      <c r="F91" s="35"/>
      <c r="G91" s="35"/>
      <c r="H91" s="48"/>
    </row>
    <row r="92" spans="5:8" ht="18.75">
      <c r="E92" s="35"/>
      <c r="F92" s="35"/>
      <c r="G92" s="35"/>
      <c r="H92" s="48"/>
    </row>
    <row r="93" spans="5:8" ht="18.75">
      <c r="E93" s="35"/>
      <c r="F93" s="35"/>
      <c r="G93" s="35"/>
      <c r="H93" s="48"/>
    </row>
    <row r="94" spans="5:8" ht="18.75">
      <c r="E94" s="35"/>
      <c r="F94" s="35"/>
      <c r="G94" s="35"/>
      <c r="H94" s="48"/>
    </row>
    <row r="95" spans="5:8" ht="18.75">
      <c r="E95" s="35"/>
      <c r="F95" s="35"/>
      <c r="G95" s="35"/>
      <c r="H95" s="48"/>
    </row>
    <row r="96" spans="5:8" ht="18.75">
      <c r="E96" s="24"/>
      <c r="F96" s="24"/>
      <c r="G96" s="24"/>
      <c r="H96" s="48"/>
    </row>
    <row r="97" spans="5:8" ht="18.75">
      <c r="E97" s="24"/>
      <c r="F97" s="24"/>
      <c r="G97" s="24"/>
      <c r="H97" s="48"/>
    </row>
    <row r="98" spans="5:8" ht="18.75">
      <c r="E98" s="24"/>
      <c r="F98" s="24"/>
      <c r="G98" s="24"/>
      <c r="H98" s="48"/>
    </row>
    <row r="99" spans="5:8" ht="18.75">
      <c r="E99" s="35"/>
      <c r="F99" s="35"/>
      <c r="G99" s="35"/>
      <c r="H99" s="48"/>
    </row>
    <row r="100" spans="5:8" ht="18.75">
      <c r="E100" s="35"/>
      <c r="F100" s="35"/>
      <c r="G100" s="35"/>
      <c r="H100" s="48"/>
    </row>
    <row r="101" spans="5:8" ht="18.75">
      <c r="E101" s="35"/>
      <c r="F101" s="35"/>
      <c r="G101" s="35"/>
      <c r="H101" s="48"/>
    </row>
    <row r="102" spans="5:8" ht="18.75">
      <c r="E102" s="35"/>
      <c r="F102" s="35"/>
      <c r="G102" s="35"/>
      <c r="H102" s="48"/>
    </row>
    <row r="103" spans="5:8" ht="18.75">
      <c r="E103" s="35"/>
      <c r="F103" s="35"/>
      <c r="G103" s="35"/>
      <c r="H103" s="48"/>
    </row>
    <row r="104" spans="5:8" ht="18.75">
      <c r="E104" s="35"/>
      <c r="F104" s="35"/>
      <c r="G104" s="35"/>
      <c r="H104" s="48"/>
    </row>
    <row r="105" spans="5:8" ht="18.75">
      <c r="E105" s="24"/>
      <c r="F105" s="24"/>
      <c r="G105" s="24"/>
      <c r="H105" s="48"/>
    </row>
    <row r="106" spans="5:8" ht="18.75">
      <c r="E106" s="35"/>
      <c r="F106" s="35"/>
      <c r="G106" s="35"/>
      <c r="H106" s="48"/>
    </row>
    <row r="107" spans="5:8" ht="18.75">
      <c r="E107" s="24"/>
      <c r="F107" s="24"/>
      <c r="G107" s="24"/>
      <c r="H107" s="48"/>
    </row>
    <row r="108" spans="5:8" ht="18.75">
      <c r="E108" s="24"/>
      <c r="F108" s="24"/>
      <c r="G108" s="24"/>
      <c r="H108" s="48"/>
    </row>
    <row r="109" spans="5:8" ht="18.75">
      <c r="E109" s="35"/>
      <c r="F109" s="35"/>
      <c r="G109" s="35"/>
      <c r="H109" s="48"/>
    </row>
    <row r="110" spans="5:8" ht="18.75">
      <c r="E110" s="35"/>
      <c r="F110" s="35"/>
      <c r="G110" s="35"/>
      <c r="H110" s="48"/>
    </row>
    <row r="111" spans="5:8" ht="18.75">
      <c r="E111" s="35"/>
      <c r="F111" s="35"/>
      <c r="G111" s="35"/>
      <c r="H111" s="48"/>
    </row>
    <row r="112" spans="5:8" ht="18.75">
      <c r="E112" s="24"/>
      <c r="F112" s="24"/>
      <c r="G112" s="24"/>
      <c r="H112" s="48"/>
    </row>
    <row r="113" spans="5:8" ht="18.75">
      <c r="E113" s="24"/>
      <c r="F113" s="24"/>
      <c r="G113" s="24"/>
      <c r="H113" s="48"/>
    </row>
    <row r="114" spans="5:8" ht="18.75">
      <c r="E114" s="35"/>
      <c r="F114" s="35"/>
      <c r="G114" s="35"/>
      <c r="H114" s="48"/>
    </row>
    <row r="115" spans="5:8" ht="18.75">
      <c r="E115" s="24"/>
      <c r="F115" s="24"/>
      <c r="G115" s="24"/>
      <c r="H115" s="48"/>
    </row>
    <row r="116" spans="5:8" ht="18.75">
      <c r="E116" s="24"/>
      <c r="F116" s="24"/>
      <c r="G116" s="24"/>
      <c r="H116" s="48"/>
    </row>
    <row r="117" spans="5:8" ht="18.75">
      <c r="E117" s="35"/>
      <c r="F117" s="35"/>
      <c r="G117" s="32"/>
      <c r="H117" s="48"/>
    </row>
    <row r="118" spans="5:8" ht="18.75">
      <c r="E118" s="35"/>
      <c r="F118" s="35"/>
      <c r="G118" s="35"/>
      <c r="H118" s="48"/>
    </row>
    <row r="119" spans="5:8" ht="18.75">
      <c r="E119" s="35"/>
      <c r="F119" s="35"/>
      <c r="G119" s="35"/>
      <c r="H119" s="48"/>
    </row>
    <row r="120" spans="5:8" ht="18.75">
      <c r="E120" s="35"/>
      <c r="F120" s="35"/>
      <c r="G120" s="35"/>
      <c r="H120" s="48"/>
    </row>
    <row r="121" spans="5:8" ht="18.75">
      <c r="E121" s="35"/>
      <c r="F121" s="35"/>
      <c r="G121" s="35"/>
      <c r="H121" s="48"/>
    </row>
    <row r="122" spans="5:8" ht="18.75">
      <c r="E122" s="24"/>
      <c r="F122" s="24"/>
      <c r="G122" s="24"/>
      <c r="H122" s="48"/>
    </row>
    <row r="123" spans="5:8" ht="18.75">
      <c r="E123" s="24"/>
      <c r="F123" s="24"/>
      <c r="G123" s="24"/>
      <c r="H123" s="48"/>
    </row>
    <row r="124" spans="5:8" ht="18.75">
      <c r="E124" s="35"/>
      <c r="F124" s="35"/>
      <c r="G124" s="35"/>
      <c r="H124" s="48"/>
    </row>
    <row r="125" spans="5:8" ht="18.75">
      <c r="E125" s="35"/>
      <c r="F125" s="35"/>
      <c r="G125" s="35"/>
      <c r="H125" s="48"/>
    </row>
    <row r="126" spans="5:8" ht="18.75">
      <c r="E126" s="35"/>
      <c r="F126" s="35"/>
      <c r="G126" s="35"/>
      <c r="H126" s="48"/>
    </row>
    <row r="127" spans="5:8" ht="18.75">
      <c r="E127" s="35"/>
      <c r="F127" s="35"/>
      <c r="G127" s="35"/>
      <c r="H127" s="48"/>
    </row>
    <row r="128" spans="5:8" ht="18.75">
      <c r="E128" s="35"/>
      <c r="F128" s="35"/>
      <c r="G128" s="35"/>
      <c r="H128" s="48"/>
    </row>
    <row r="129" spans="5:8" ht="18.75">
      <c r="E129" s="35"/>
      <c r="F129" s="35"/>
      <c r="G129" s="35"/>
      <c r="H129" s="48"/>
    </row>
    <row r="130" spans="5:8" ht="18.75">
      <c r="E130" s="35"/>
      <c r="F130" s="35"/>
      <c r="G130" s="35"/>
      <c r="H130" s="48"/>
    </row>
    <row r="131" spans="5:8" ht="18.75">
      <c r="E131" s="35"/>
      <c r="F131" s="35"/>
      <c r="G131" s="35"/>
      <c r="H131" s="48"/>
    </row>
    <row r="132" spans="5:8" ht="18.75">
      <c r="E132" s="35"/>
      <c r="F132" s="35"/>
      <c r="G132" s="35"/>
      <c r="H132" s="48"/>
    </row>
    <row r="133" spans="5:8" ht="18.75">
      <c r="E133" s="35"/>
      <c r="F133" s="35"/>
      <c r="G133" s="35"/>
      <c r="H133" s="48"/>
    </row>
    <row r="134" spans="5:8" ht="18.75">
      <c r="E134" s="35"/>
      <c r="F134" s="35"/>
      <c r="G134" s="35"/>
      <c r="H134" s="48"/>
    </row>
    <row r="135" spans="5:8" ht="18.75">
      <c r="E135" s="35"/>
      <c r="F135" s="35"/>
      <c r="G135" s="35"/>
      <c r="H135" s="48"/>
    </row>
    <row r="136" spans="5:8" ht="18.75">
      <c r="E136" s="35"/>
      <c r="F136" s="35"/>
      <c r="G136" s="35"/>
      <c r="H136" s="48"/>
    </row>
    <row r="137" spans="5:8" ht="18.75">
      <c r="E137" s="35"/>
      <c r="F137" s="35"/>
      <c r="G137" s="35"/>
      <c r="H137" s="48"/>
    </row>
    <row r="138" spans="5:8" ht="18.75">
      <c r="E138" s="35"/>
      <c r="F138" s="35"/>
      <c r="G138" s="35"/>
      <c r="H138" s="48"/>
    </row>
    <row r="139" spans="5:8" ht="18.75">
      <c r="E139" s="35"/>
      <c r="F139" s="35"/>
      <c r="G139" s="35"/>
      <c r="H139" s="48"/>
    </row>
    <row r="140" spans="5:8" ht="18.75">
      <c r="E140" s="24"/>
      <c r="F140" s="24"/>
      <c r="G140" s="24"/>
      <c r="H140" s="48"/>
    </row>
    <row r="141" spans="5:8" ht="18.75">
      <c r="E141" s="35"/>
      <c r="F141" s="35"/>
      <c r="G141" s="32"/>
      <c r="H141" s="48"/>
    </row>
    <row r="142" spans="5:8" ht="18.75">
      <c r="E142" s="35"/>
      <c r="F142" s="35"/>
      <c r="G142" s="32"/>
      <c r="H142" s="48"/>
    </row>
    <row r="143" spans="5:8" ht="12.75">
      <c r="E143" s="48"/>
      <c r="F143" s="48"/>
      <c r="G143" s="48"/>
      <c r="H143" s="48"/>
    </row>
    <row r="144" spans="5:8" ht="12.75">
      <c r="E144" s="48"/>
      <c r="F144" s="48"/>
      <c r="G144" s="48"/>
      <c r="H144" s="48"/>
    </row>
    <row r="145" spans="5:8" ht="12.75">
      <c r="E145" s="48"/>
      <c r="F145" s="48"/>
      <c r="G145" s="48"/>
      <c r="H145" s="48"/>
    </row>
    <row r="146" spans="5:8" ht="12.75">
      <c r="E146" s="48"/>
      <c r="F146" s="48"/>
      <c r="G146" s="48"/>
      <c r="H146" s="48"/>
    </row>
    <row r="147" spans="5:8" ht="12.75">
      <c r="E147" s="48"/>
      <c r="F147" s="48"/>
      <c r="G147" s="48"/>
      <c r="H147" s="48"/>
    </row>
    <row r="148" spans="5:8" ht="12.75">
      <c r="E148" s="48"/>
      <c r="F148" s="48"/>
      <c r="G148" s="48"/>
      <c r="H148" s="48"/>
    </row>
    <row r="149" spans="5:8" ht="12.75">
      <c r="E149" s="48"/>
      <c r="F149" s="48"/>
      <c r="G149" s="48"/>
      <c r="H149" s="48"/>
    </row>
    <row r="150" spans="5:8" ht="12.75">
      <c r="E150" s="48"/>
      <c r="F150" s="48"/>
      <c r="G150" s="48"/>
      <c r="H150" s="48"/>
    </row>
    <row r="151" spans="5:8" ht="12.75">
      <c r="E151" s="48"/>
      <c r="F151" s="48"/>
      <c r="G151" s="48"/>
      <c r="H151" s="48"/>
    </row>
    <row r="152" spans="5:8" ht="12.75">
      <c r="E152" s="48"/>
      <c r="F152" s="48"/>
      <c r="G152" s="48"/>
      <c r="H152" s="48"/>
    </row>
    <row r="153" spans="5:8" ht="12.75">
      <c r="E153" s="48"/>
      <c r="F153" s="48"/>
      <c r="G153" s="48"/>
      <c r="H153" s="48"/>
    </row>
    <row r="154" spans="5:8" ht="12.75">
      <c r="E154" s="48"/>
      <c r="F154" s="48"/>
      <c r="G154" s="48"/>
      <c r="H154" s="48"/>
    </row>
    <row r="155" spans="5:8" ht="12.75">
      <c r="E155" s="48"/>
      <c r="F155" s="48"/>
      <c r="G155" s="48"/>
      <c r="H155" s="48"/>
    </row>
    <row r="156" spans="5:8" ht="12.75">
      <c r="E156" s="48"/>
      <c r="F156" s="48"/>
      <c r="G156" s="48"/>
      <c r="H156" s="48"/>
    </row>
    <row r="157" spans="5:8" ht="12.75">
      <c r="E157" s="48"/>
      <c r="F157" s="48"/>
      <c r="G157" s="48"/>
      <c r="H157" s="48"/>
    </row>
    <row r="158" spans="5:8" ht="12.75">
      <c r="E158" s="48"/>
      <c r="F158" s="48"/>
      <c r="G158" s="48"/>
      <c r="H158" s="48"/>
    </row>
    <row r="159" spans="5:8" ht="12.75">
      <c r="E159" s="48"/>
      <c r="F159" s="48"/>
      <c r="G159" s="48"/>
      <c r="H159" s="48"/>
    </row>
    <row r="160" spans="5:8" ht="12.75">
      <c r="E160" s="48"/>
      <c r="F160" s="48"/>
      <c r="G160" s="48"/>
      <c r="H160" s="48"/>
    </row>
    <row r="161" spans="5:8" ht="12.75">
      <c r="E161" s="48"/>
      <c r="F161" s="48"/>
      <c r="G161" s="48"/>
      <c r="H161" s="48"/>
    </row>
    <row r="162" spans="5:8" ht="12.75">
      <c r="E162" s="48"/>
      <c r="F162" s="48"/>
      <c r="G162" s="48"/>
      <c r="H162" s="48"/>
    </row>
    <row r="163" spans="5:8" ht="12.75">
      <c r="E163" s="48"/>
      <c r="F163" s="48"/>
      <c r="G163" s="48"/>
      <c r="H163" s="48"/>
    </row>
    <row r="164" spans="5:8" ht="12.75">
      <c r="E164" s="48"/>
      <c r="F164" s="48"/>
      <c r="G164" s="48"/>
      <c r="H164" s="48"/>
    </row>
    <row r="165" spans="5:8" ht="12.75">
      <c r="E165" s="48"/>
      <c r="F165" s="48"/>
      <c r="G165" s="48"/>
      <c r="H165" s="48"/>
    </row>
    <row r="166" spans="5:8" ht="12.75">
      <c r="E166" s="48"/>
      <c r="F166" s="48"/>
      <c r="G166" s="48"/>
      <c r="H166" s="48"/>
    </row>
    <row r="167" spans="5:8" ht="12.75">
      <c r="E167" s="48"/>
      <c r="F167" s="48"/>
      <c r="G167" s="48"/>
      <c r="H167" s="48"/>
    </row>
    <row r="168" spans="5:8" ht="12.75">
      <c r="E168" s="48"/>
      <c r="F168" s="48"/>
      <c r="G168" s="48"/>
      <c r="H168" s="48"/>
    </row>
    <row r="169" spans="5:8" ht="12.75">
      <c r="E169" s="48"/>
      <c r="F169" s="48"/>
      <c r="G169" s="48"/>
      <c r="H169" s="48"/>
    </row>
    <row r="170" spans="5:8" ht="12.75">
      <c r="E170" s="48"/>
      <c r="F170" s="48"/>
      <c r="G170" s="48"/>
      <c r="H170" s="48"/>
    </row>
    <row r="171" spans="5:8" ht="12.75">
      <c r="E171" s="48"/>
      <c r="F171" s="48"/>
      <c r="G171" s="48"/>
      <c r="H171" s="48"/>
    </row>
    <row r="172" spans="5:8" ht="12.75">
      <c r="E172" s="48"/>
      <c r="F172" s="48"/>
      <c r="G172" s="48"/>
      <c r="H172" s="48"/>
    </row>
    <row r="173" spans="5:8" ht="12.75">
      <c r="E173" s="48"/>
      <c r="F173" s="48"/>
      <c r="G173" s="48"/>
      <c r="H173" s="48"/>
    </row>
    <row r="174" spans="5:8" ht="12.75">
      <c r="E174" s="48"/>
      <c r="F174" s="48"/>
      <c r="G174" s="48"/>
      <c r="H174" s="48"/>
    </row>
    <row r="175" spans="5:8" ht="12.75">
      <c r="E175" s="48"/>
      <c r="F175" s="48"/>
      <c r="G175" s="48"/>
      <c r="H175" s="48"/>
    </row>
    <row r="176" spans="5:8" ht="12.75">
      <c r="E176" s="48"/>
      <c r="F176" s="48"/>
      <c r="G176" s="48"/>
      <c r="H176" s="48"/>
    </row>
    <row r="177" spans="5:8" ht="12.75">
      <c r="E177" s="48"/>
      <c r="F177" s="48"/>
      <c r="G177" s="48"/>
      <c r="H177" s="48"/>
    </row>
    <row r="178" spans="5:8" ht="12.75">
      <c r="E178" s="48"/>
      <c r="F178" s="48"/>
      <c r="G178" s="48"/>
      <c r="H178" s="48"/>
    </row>
    <row r="179" spans="5:8" ht="12.75">
      <c r="E179" s="48"/>
      <c r="F179" s="48"/>
      <c r="G179" s="48"/>
      <c r="H179" s="48"/>
    </row>
    <row r="180" spans="5:8" ht="12.75">
      <c r="E180" s="48"/>
      <c r="F180" s="48"/>
      <c r="G180" s="48"/>
      <c r="H180" s="48"/>
    </row>
  </sheetData>
  <mergeCells count="10">
    <mergeCell ref="I31:L31"/>
    <mergeCell ref="A2:L2"/>
    <mergeCell ref="A4:A6"/>
    <mergeCell ref="B4:D5"/>
    <mergeCell ref="E4:G4"/>
    <mergeCell ref="H4:L4"/>
    <mergeCell ref="E5:E6"/>
    <mergeCell ref="F5:G5"/>
    <mergeCell ref="H5:H6"/>
    <mergeCell ref="I5:L5"/>
  </mergeCells>
  <printOptions/>
  <pageMargins left="0.4" right="0.2" top="0.38" bottom="0.34" header="0.24" footer="0.2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2012-12-28T12:59:12Z</cp:lastPrinted>
  <dcterms:created xsi:type="dcterms:W3CDTF">2012-12-15T12:26:01Z</dcterms:created>
  <dcterms:modified xsi:type="dcterms:W3CDTF">2012-12-28T12:59:16Z</dcterms:modified>
  <cp:category/>
  <cp:version/>
  <cp:contentType/>
  <cp:contentStatus/>
</cp:coreProperties>
</file>